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tabRatio="629"/>
  </bookViews>
  <sheets>
    <sheet name="QUADRO COMPLESSIVO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1" l="1"/>
  <c r="P5" i="1"/>
  <c r="P12" i="1"/>
  <c r="P13" i="1"/>
  <c r="O3" i="1"/>
  <c r="O4" i="1"/>
  <c r="P4" i="1" s="1"/>
  <c r="O5" i="1"/>
  <c r="O6" i="1"/>
  <c r="P6" i="1" s="1"/>
  <c r="O7" i="1"/>
  <c r="P7" i="1" s="1"/>
  <c r="O8" i="1"/>
  <c r="P8" i="1" s="1"/>
  <c r="O9" i="1"/>
  <c r="P9" i="1" s="1"/>
  <c r="O10" i="1"/>
  <c r="P10" i="1" s="1"/>
  <c r="O11" i="1"/>
  <c r="P11" i="1" s="1"/>
  <c r="O12" i="1"/>
  <c r="O13" i="1"/>
  <c r="O14" i="1"/>
  <c r="P14" i="1" s="1"/>
  <c r="O15" i="1"/>
  <c r="P15" i="1" s="1"/>
  <c r="O16" i="1"/>
  <c r="P16" i="1" s="1"/>
  <c r="O18" i="1"/>
  <c r="P18" i="1" s="1"/>
  <c r="O2" i="1"/>
  <c r="P2" i="1" s="1"/>
  <c r="N17" i="1" l="1"/>
  <c r="M17" i="1"/>
  <c r="L17" i="1"/>
  <c r="K17" i="1"/>
  <c r="O17" i="1" l="1"/>
  <c r="O19" i="1" s="1"/>
  <c r="K19" i="1"/>
  <c r="L19" i="1"/>
  <c r="P17" i="1" l="1"/>
  <c r="M19" i="1"/>
  <c r="N19" i="1" l="1"/>
  <c r="P19" i="1"/>
  <c r="K20" i="1" l="1"/>
</calcChain>
</file>

<file path=xl/sharedStrings.xml><?xml version="1.0" encoding="utf-8"?>
<sst xmlns="http://schemas.openxmlformats.org/spreadsheetml/2006/main" count="69" uniqueCount="46">
  <si>
    <t>APPARECCHIATURA PRINCIPALE</t>
  </si>
  <si>
    <t>CPAP/APAP</t>
  </si>
  <si>
    <t>COSTO/DIE</t>
  </si>
  <si>
    <t>ULTERIORI APPARECCHIATURE/ACCESSORI RICOMPRESI NEL PROFILO</t>
  </si>
  <si>
    <t>BILEVEL/BILEVEL ASV</t>
  </si>
  <si>
    <t>PROFILO ASSISTENZIALE 1</t>
  </si>
  <si>
    <t>TIPOLOGIA PROFILO</t>
  </si>
  <si>
    <t>HFNC</t>
  </si>
  <si>
    <t>-</t>
  </si>
  <si>
    <t>PROFILO ASSISTENZIALE 2</t>
  </si>
  <si>
    <t>VOCE</t>
  </si>
  <si>
    <t>1.A)</t>
  </si>
  <si>
    <t>1.B)</t>
  </si>
  <si>
    <t>2.A)</t>
  </si>
  <si>
    <t>2.B)</t>
  </si>
  <si>
    <t>CANONE PER DURATA CONTRATTO ATTUATIVO OPZIONALE (12 MESI)</t>
  </si>
  <si>
    <t>CANONE PER DURATA CONTRATTO ATTUATIVO BASE (48 MESI)</t>
  </si>
  <si>
    <t>CANONE PER DURATA CONTRATTO ATTUATIVO PROROGA (6 MESI)</t>
  </si>
  <si>
    <t>PROFILO ASSISTENZIALE 3 NIV</t>
  </si>
  <si>
    <t>3.A)</t>
  </si>
  <si>
    <t>3.B)</t>
  </si>
  <si>
    <t>PRESSOVOLUMETRICO ALTA FASCIA</t>
  </si>
  <si>
    <t>SATURIMETRO PER IL MONITORAGGIO IN CONTINUO</t>
  </si>
  <si>
    <t>PROFILO ASSISTENZIALE 3 IV</t>
  </si>
  <si>
    <t>3.C)</t>
  </si>
  <si>
    <t xml:space="preserve"> - SECONDO VENTILATORE IDENTICO AL PRINCIPALE
 - UMIDIFICATORE INTEGRATO O STAND ALONE
 - SATURIMETRO INTEGRATO NEL VENTILATORE</t>
  </si>
  <si>
    <t xml:space="preserve"> - SATURIMETRO PER IL MONITORAGGIO IN CONTINUO</t>
  </si>
  <si>
    <t xml:space="preserve"> - UMIDIFICATORE INTEGRATO</t>
  </si>
  <si>
    <t xml:space="preserve"> - SECONDO VENTILATORE IDENTICO AL PRINCIPALE
 - N.2 ASPIRATORI PER LE SECREZIONI IDENTICI
 - UMIDIFICATORE INTEGRATO O STAND ALONE
 - SATURIMETRO INTEGRATO NEL VENTILATORE</t>
  </si>
  <si>
    <t>ASSISTENTE TOSSE INSUFFLATORE/ESUFFLATORE MECCANICO</t>
  </si>
  <si>
    <t>APPARECCHIO A PRESSIONE POSITIVA PER MOBILIZZAZIONE DELLE SECREZIONI</t>
  </si>
  <si>
    <t>APPARECCHIO A COMPRESSIONE PNEUMATICA E/O OSCILLAZIONE SULLA GABBIA TORACICA PER LA MOBILIZZAZIONE DELLE SECREZIONI</t>
  </si>
  <si>
    <t>APPARECCHIATURA PER AEROSOLTERAPIA</t>
  </si>
  <si>
    <t>NEBULIZZATORI</t>
  </si>
  <si>
    <t>ASPIRATORI PER LE SECREZIONI</t>
  </si>
  <si>
    <t>APPARECCHIATURE ACCESSORIE</t>
  </si>
  <si>
    <t>IMPORTO COMPLESSIVO CONTRATTO 12 MESI OPZIONALI</t>
  </si>
  <si>
    <t>IMPORTO COMPLESSIVO CONTRATTO 48 MESI BASE</t>
  </si>
  <si>
    <t>MECCANISMO PREMIALE</t>
  </si>
  <si>
    <t>TELEMEDICINA</t>
  </si>
  <si>
    <t>TOTALE IMPORTO NETTO IVA</t>
  </si>
  <si>
    <t>TOTALE</t>
  </si>
  <si>
    <t>IMPORTO CONTRATTO COMPLESSIVO</t>
  </si>
  <si>
    <t xml:space="preserve">NUMERO DI PAZIENTI COMPLESSIVI STIMATO </t>
  </si>
  <si>
    <t>OPZIONE QUINTO D'OBBLIGO</t>
  </si>
  <si>
    <t>IMPORTO COMPLESSIVO CONTRATTO 6 MESI PROROGA TECNICA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</si>
</sst>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BA5FD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44" fontId="0" fillId="0" borderId="0" xfId="1" applyFont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4" fontId="2" fillId="0" borderId="9" xfId="1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4" xfId="0" applyFill="1" applyBorder="1" applyAlignment="1">
      <alignment vertical="center"/>
    </xf>
    <xf numFmtId="0" fontId="0" fillId="2" borderId="7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left" vertical="center"/>
    </xf>
    <xf numFmtId="0" fontId="0" fillId="4" borderId="4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left" vertical="center"/>
    </xf>
    <xf numFmtId="0" fontId="0" fillId="4" borderId="7" xfId="0" applyFill="1" applyBorder="1" applyAlignment="1">
      <alignment horizontal="center" vertical="center" wrapText="1"/>
    </xf>
    <xf numFmtId="0" fontId="0" fillId="4" borderId="7" xfId="0" applyFill="1" applyBorder="1" applyAlignment="1">
      <alignment vertical="center"/>
    </xf>
    <xf numFmtId="0" fontId="0" fillId="4" borderId="4" xfId="0" applyFill="1" applyBorder="1" applyAlignment="1">
      <alignment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left" vertical="center"/>
    </xf>
    <xf numFmtId="0" fontId="0" fillId="5" borderId="4" xfId="0" applyFill="1" applyBorder="1" applyAlignment="1">
      <alignment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7" xfId="0" applyFill="1" applyBorder="1" applyAlignment="1">
      <alignment vertical="center"/>
    </xf>
    <xf numFmtId="0" fontId="0" fillId="7" borderId="4" xfId="0" applyFill="1" applyBorder="1" applyAlignment="1">
      <alignment horizontal="center" vertical="center" wrapText="1"/>
    </xf>
    <xf numFmtId="0" fontId="0" fillId="7" borderId="4" xfId="0" applyFill="1" applyBorder="1" applyAlignment="1">
      <alignment horizontal="left" vertical="center"/>
    </xf>
    <xf numFmtId="0" fontId="0" fillId="7" borderId="4" xfId="0" applyFill="1" applyBorder="1" applyAlignment="1">
      <alignment vertical="center" wrapText="1"/>
    </xf>
    <xf numFmtId="0" fontId="0" fillId="7" borderId="7" xfId="0" applyFill="1" applyBorder="1" applyAlignment="1">
      <alignment horizontal="center" vertical="center" wrapText="1"/>
    </xf>
    <xf numFmtId="0" fontId="0" fillId="7" borderId="7" xfId="0" applyFill="1" applyBorder="1" applyAlignment="1">
      <alignment vertical="center"/>
    </xf>
    <xf numFmtId="0" fontId="0" fillId="3" borderId="4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vertical="center" wrapText="1"/>
    </xf>
    <xf numFmtId="0" fontId="0" fillId="3" borderId="4" xfId="0" applyFill="1" applyBorder="1" applyAlignment="1">
      <alignment horizontal="right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8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4" fontId="3" fillId="2" borderId="4" xfId="0" applyNumberFormat="1" applyFont="1" applyFill="1" applyBorder="1" applyAlignment="1">
      <alignment vertical="center"/>
    </xf>
    <xf numFmtId="44" fontId="3" fillId="2" borderId="7" xfId="0" applyNumberFormat="1" applyFont="1" applyFill="1" applyBorder="1" applyAlignment="1">
      <alignment vertical="center"/>
    </xf>
    <xf numFmtId="44" fontId="3" fillId="4" borderId="4" xfId="0" applyNumberFormat="1" applyFont="1" applyFill="1" applyBorder="1" applyAlignment="1">
      <alignment vertical="center"/>
    </xf>
    <xf numFmtId="44" fontId="3" fillId="4" borderId="7" xfId="0" applyNumberFormat="1" applyFont="1" applyFill="1" applyBorder="1" applyAlignment="1">
      <alignment vertical="center"/>
    </xf>
    <xf numFmtId="44" fontId="3" fillId="5" borderId="4" xfId="0" applyNumberFormat="1" applyFont="1" applyFill="1" applyBorder="1" applyAlignment="1">
      <alignment vertical="center"/>
    </xf>
    <xf numFmtId="44" fontId="3" fillId="5" borderId="7" xfId="0" applyNumberFormat="1" applyFont="1" applyFill="1" applyBorder="1" applyAlignment="1">
      <alignment vertical="center"/>
    </xf>
    <xf numFmtId="44" fontId="3" fillId="7" borderId="4" xfId="0" applyNumberFormat="1" applyFont="1" applyFill="1" applyBorder="1" applyAlignment="1">
      <alignment vertical="center"/>
    </xf>
    <xf numFmtId="44" fontId="3" fillId="7" borderId="7" xfId="0" applyNumberFormat="1" applyFont="1" applyFill="1" applyBorder="1" applyAlignment="1">
      <alignment vertical="center"/>
    </xf>
    <xf numFmtId="44" fontId="3" fillId="3" borderId="4" xfId="0" applyNumberFormat="1" applyFont="1" applyFill="1" applyBorder="1" applyAlignment="1">
      <alignment vertical="center"/>
    </xf>
    <xf numFmtId="44" fontId="3" fillId="3" borderId="1" xfId="0" applyNumberFormat="1" applyFont="1" applyFill="1" applyBorder="1" applyAlignment="1">
      <alignment vertical="center"/>
    </xf>
    <xf numFmtId="44" fontId="3" fillId="3" borderId="2" xfId="0" applyNumberFormat="1" applyFont="1" applyFill="1" applyBorder="1" applyAlignment="1">
      <alignment vertical="center"/>
    </xf>
    <xf numFmtId="44" fontId="3" fillId="6" borderId="12" xfId="1" applyFont="1" applyFill="1" applyBorder="1" applyAlignment="1">
      <alignment vertical="center"/>
    </xf>
    <xf numFmtId="44" fontId="3" fillId="6" borderId="12" xfId="0" applyNumberFormat="1" applyFont="1" applyFill="1" applyBorder="1" applyAlignment="1">
      <alignment vertical="center"/>
    </xf>
    <xf numFmtId="44" fontId="3" fillId="8" borderId="12" xfId="1" applyFont="1" applyFill="1" applyBorder="1" applyAlignment="1">
      <alignment vertical="center"/>
    </xf>
    <xf numFmtId="44" fontId="3" fillId="8" borderId="12" xfId="0" applyNumberFormat="1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0" fillId="2" borderId="4" xfId="0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0" fillId="4" borderId="7" xfId="0" applyFill="1" applyBorder="1" applyAlignment="1">
      <alignment horizontal="right" vertical="center" wrapText="1"/>
    </xf>
    <xf numFmtId="0" fontId="0" fillId="5" borderId="7" xfId="0" applyFill="1" applyBorder="1" applyAlignment="1">
      <alignment vertical="center" wrapText="1"/>
    </xf>
    <xf numFmtId="0" fontId="0" fillId="7" borderId="7" xfId="0" applyFill="1" applyBorder="1" applyAlignment="1">
      <alignment vertical="center" wrapText="1"/>
    </xf>
    <xf numFmtId="0" fontId="0" fillId="3" borderId="1" xfId="0" applyFill="1" applyBorder="1" applyAlignment="1">
      <alignment horizontal="right" vertical="center" wrapText="1"/>
    </xf>
    <xf numFmtId="0" fontId="0" fillId="3" borderId="2" xfId="0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44" fontId="5" fillId="2" borderId="4" xfId="1" applyFont="1" applyFill="1" applyBorder="1" applyAlignment="1">
      <alignment horizontal="center" vertical="center"/>
    </xf>
    <xf numFmtId="44" fontId="5" fillId="2" borderId="7" xfId="1" applyFont="1" applyFill="1" applyBorder="1" applyAlignment="1">
      <alignment horizontal="center" vertical="center"/>
    </xf>
    <xf numFmtId="44" fontId="5" fillId="4" borderId="4" xfId="1" applyFont="1" applyFill="1" applyBorder="1" applyAlignment="1">
      <alignment horizontal="center" vertical="center"/>
    </xf>
    <xf numFmtId="44" fontId="5" fillId="4" borderId="7" xfId="1" applyFont="1" applyFill="1" applyBorder="1" applyAlignment="1">
      <alignment horizontal="center" vertical="center"/>
    </xf>
    <xf numFmtId="44" fontId="5" fillId="5" borderId="4" xfId="1" applyFont="1" applyFill="1" applyBorder="1" applyAlignment="1">
      <alignment horizontal="center" vertical="center"/>
    </xf>
    <xf numFmtId="44" fontId="5" fillId="5" borderId="7" xfId="1" applyFont="1" applyFill="1" applyBorder="1" applyAlignment="1">
      <alignment horizontal="center" vertical="center"/>
    </xf>
    <xf numFmtId="44" fontId="5" fillId="7" borderId="4" xfId="1" applyFont="1" applyFill="1" applyBorder="1" applyAlignment="1">
      <alignment horizontal="center" vertical="center"/>
    </xf>
    <xf numFmtId="44" fontId="5" fillId="7" borderId="7" xfId="1" applyFont="1" applyFill="1" applyBorder="1" applyAlignment="1">
      <alignment horizontal="center" vertical="center"/>
    </xf>
    <xf numFmtId="44" fontId="5" fillId="3" borderId="4" xfId="1" applyFont="1" applyFill="1" applyBorder="1" applyAlignment="1">
      <alignment vertical="center"/>
    </xf>
    <xf numFmtId="44" fontId="5" fillId="3" borderId="1" xfId="1" applyFont="1" applyFill="1" applyBorder="1" applyAlignment="1">
      <alignment vertical="center"/>
    </xf>
    <xf numFmtId="44" fontId="5" fillId="3" borderId="2" xfId="1" applyFont="1" applyFill="1" applyBorder="1" applyAlignment="1">
      <alignment vertical="center"/>
    </xf>
    <xf numFmtId="44" fontId="5" fillId="6" borderId="12" xfId="1" applyFont="1" applyFill="1" applyBorder="1" applyAlignment="1">
      <alignment vertical="center"/>
    </xf>
    <xf numFmtId="44" fontId="5" fillId="8" borderId="12" xfId="1" applyFont="1" applyFill="1" applyBorder="1" applyAlignment="1">
      <alignment vertical="center"/>
    </xf>
    <xf numFmtId="0" fontId="0" fillId="6" borderId="12" xfId="0" applyFill="1" applyBorder="1" applyAlignment="1">
      <alignment horizontal="right" vertical="center"/>
    </xf>
    <xf numFmtId="0" fontId="0" fillId="6" borderId="12" xfId="0" applyFill="1" applyBorder="1" applyAlignment="1">
      <alignment horizontal="right" vertical="center" wrapText="1"/>
    </xf>
    <xf numFmtId="0" fontId="0" fillId="8" borderId="12" xfId="0" applyFill="1" applyBorder="1" applyAlignment="1">
      <alignment horizontal="right" vertical="center"/>
    </xf>
    <xf numFmtId="0" fontId="0" fillId="8" borderId="12" xfId="0" applyFill="1" applyBorder="1" applyAlignment="1">
      <alignment horizontal="right" vertical="center" wrapText="1"/>
    </xf>
    <xf numFmtId="0" fontId="4" fillId="0" borderId="16" xfId="0" applyFont="1" applyBorder="1" applyAlignment="1">
      <alignment horizontal="center" vertical="center" wrapText="1"/>
    </xf>
    <xf numFmtId="44" fontId="5" fillId="0" borderId="17" xfId="0" applyNumberFormat="1" applyFont="1" applyBorder="1" applyAlignment="1">
      <alignment vertical="center"/>
    </xf>
    <xf numFmtId="44" fontId="5" fillId="0" borderId="18" xfId="0" applyNumberFormat="1" applyFont="1" applyBorder="1" applyAlignment="1">
      <alignment vertical="center"/>
    </xf>
    <xf numFmtId="0" fontId="5" fillId="8" borderId="12" xfId="0" applyFont="1" applyFill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44" fontId="5" fillId="0" borderId="19" xfId="0" applyNumberFormat="1" applyFont="1" applyBorder="1" applyAlignment="1">
      <alignment vertical="center"/>
    </xf>
    <xf numFmtId="0" fontId="2" fillId="5" borderId="3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44" fontId="6" fillId="0" borderId="13" xfId="1" applyFont="1" applyBorder="1" applyAlignment="1">
      <alignment horizontal="center" vertical="center"/>
    </xf>
    <xf numFmtId="44" fontId="6" fillId="0" borderId="14" xfId="1" applyFont="1" applyBorder="1" applyAlignment="1">
      <alignment horizontal="center" vertical="center"/>
    </xf>
    <xf numFmtId="44" fontId="6" fillId="0" borderId="15" xfId="1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colors>
    <mruColors>
      <color rgb="FFFBA5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abSelected="1" topLeftCell="G1" zoomScale="55" zoomScaleNormal="55" workbookViewId="0">
      <selection activeCell="C20" sqref="A20:XFD20"/>
    </sheetView>
  </sheetViews>
  <sheetFormatPr defaultColWidth="9.109375" defaultRowHeight="14.4" x14ac:dyDescent="0.3"/>
  <cols>
    <col min="1" max="1" width="22.33203125" style="36" customWidth="1"/>
    <col min="2" max="2" width="19.6640625" style="2" customWidth="1"/>
    <col min="3" max="3" width="43.109375" style="2" customWidth="1"/>
    <col min="4" max="4" width="50.44140625" style="1" customWidth="1"/>
    <col min="5" max="5" width="20.88671875" style="4" customWidth="1"/>
    <col min="6" max="6" width="28.6640625" style="2" customWidth="1"/>
    <col min="7" max="7" width="31" style="2" customWidth="1"/>
    <col min="8" max="8" width="27.109375" style="2" customWidth="1"/>
    <col min="9" max="9" width="28.44140625" style="2" customWidth="1"/>
    <col min="10" max="10" width="38.88671875" style="2" customWidth="1"/>
    <col min="11" max="12" width="34.109375" style="2" customWidth="1"/>
    <col min="13" max="13" width="29.33203125" style="2" customWidth="1"/>
    <col min="14" max="15" width="29" style="2" customWidth="1"/>
    <col min="16" max="16" width="33" style="2" customWidth="1"/>
    <col min="17" max="17" width="9.109375" style="2"/>
    <col min="18" max="18" width="28.109375" style="2" customWidth="1"/>
    <col min="19" max="16384" width="9.109375" style="2"/>
  </cols>
  <sheetData>
    <row r="1" spans="1:16" s="3" customFormat="1" ht="105.75" customHeight="1" thickBot="1" x14ac:dyDescent="0.35">
      <c r="A1" s="5" t="s">
        <v>6</v>
      </c>
      <c r="B1" s="6" t="s">
        <v>10</v>
      </c>
      <c r="C1" s="6" t="s">
        <v>0</v>
      </c>
      <c r="D1" s="6" t="s">
        <v>3</v>
      </c>
      <c r="E1" s="7" t="s">
        <v>2</v>
      </c>
      <c r="F1" s="6" t="s">
        <v>16</v>
      </c>
      <c r="G1" s="6" t="s">
        <v>15</v>
      </c>
      <c r="H1" s="6" t="s">
        <v>15</v>
      </c>
      <c r="I1" s="6" t="s">
        <v>17</v>
      </c>
      <c r="J1" s="6" t="s">
        <v>43</v>
      </c>
      <c r="K1" s="6" t="s">
        <v>37</v>
      </c>
      <c r="L1" s="6" t="s">
        <v>36</v>
      </c>
      <c r="M1" s="6" t="s">
        <v>36</v>
      </c>
      <c r="N1" s="6" t="s">
        <v>45</v>
      </c>
      <c r="O1" s="6" t="s">
        <v>44</v>
      </c>
      <c r="P1" s="6" t="s">
        <v>42</v>
      </c>
    </row>
    <row r="2" spans="1:16" ht="45" customHeight="1" x14ac:dyDescent="0.3">
      <c r="A2" s="99" t="s">
        <v>5</v>
      </c>
      <c r="B2" s="8" t="s">
        <v>11</v>
      </c>
      <c r="C2" s="9" t="s">
        <v>1</v>
      </c>
      <c r="D2" s="53" t="s">
        <v>27</v>
      </c>
      <c r="E2" s="72">
        <v>1.8</v>
      </c>
      <c r="F2" s="37">
        <v>2628</v>
      </c>
      <c r="G2" s="37">
        <v>657</v>
      </c>
      <c r="H2" s="37">
        <v>657</v>
      </c>
      <c r="I2" s="37">
        <v>328.5</v>
      </c>
      <c r="J2" s="60">
        <v>3171</v>
      </c>
      <c r="K2" s="37">
        <v>8333388</v>
      </c>
      <c r="L2" s="37">
        <v>2083347</v>
      </c>
      <c r="M2" s="37">
        <v>2083347</v>
      </c>
      <c r="N2" s="37">
        <v>1041673.5</v>
      </c>
      <c r="O2" s="37">
        <f>K2/5</f>
        <v>1666677.6</v>
      </c>
      <c r="P2" s="37">
        <f>SUM(K2:O2)</f>
        <v>15208433.1</v>
      </c>
    </row>
    <row r="3" spans="1:16" ht="18.600000000000001" thickBot="1" x14ac:dyDescent="0.35">
      <c r="A3" s="100"/>
      <c r="B3" s="10" t="s">
        <v>12</v>
      </c>
      <c r="C3" s="11" t="s">
        <v>4</v>
      </c>
      <c r="D3" s="54" t="s">
        <v>27</v>
      </c>
      <c r="E3" s="73">
        <v>3</v>
      </c>
      <c r="F3" s="38">
        <v>4380</v>
      </c>
      <c r="G3" s="38">
        <v>1095</v>
      </c>
      <c r="H3" s="38">
        <v>1095</v>
      </c>
      <c r="I3" s="38">
        <v>547.5</v>
      </c>
      <c r="J3" s="61">
        <v>267</v>
      </c>
      <c r="K3" s="38">
        <v>1169460</v>
      </c>
      <c r="L3" s="38">
        <v>292365</v>
      </c>
      <c r="M3" s="38">
        <v>292365</v>
      </c>
      <c r="N3" s="38">
        <v>146182.5</v>
      </c>
      <c r="O3" s="38">
        <f t="shared" ref="O3:O18" si="0">K3/5</f>
        <v>233892</v>
      </c>
      <c r="P3" s="38">
        <f t="shared" ref="P3:P18" si="1">SUM(K3:O3)</f>
        <v>2134264.5</v>
      </c>
    </row>
    <row r="4" spans="1:16" ht="28.5" customHeight="1" x14ac:dyDescent="0.3">
      <c r="A4" s="101" t="s">
        <v>9</v>
      </c>
      <c r="B4" s="12" t="s">
        <v>13</v>
      </c>
      <c r="C4" s="13" t="s">
        <v>4</v>
      </c>
      <c r="D4" s="16" t="s">
        <v>27</v>
      </c>
      <c r="E4" s="74">
        <v>4</v>
      </c>
      <c r="F4" s="39">
        <v>5840</v>
      </c>
      <c r="G4" s="39">
        <v>1460</v>
      </c>
      <c r="H4" s="39">
        <v>1460</v>
      </c>
      <c r="I4" s="39">
        <v>730</v>
      </c>
      <c r="J4" s="62">
        <v>451</v>
      </c>
      <c r="K4" s="39">
        <v>2633840</v>
      </c>
      <c r="L4" s="39">
        <v>658460</v>
      </c>
      <c r="M4" s="39">
        <v>658460</v>
      </c>
      <c r="N4" s="39">
        <v>329230</v>
      </c>
      <c r="O4" s="39">
        <f t="shared" si="0"/>
        <v>526768</v>
      </c>
      <c r="P4" s="39">
        <f t="shared" si="1"/>
        <v>4806758</v>
      </c>
    </row>
    <row r="5" spans="1:16" ht="24.75" customHeight="1" thickBot="1" x14ac:dyDescent="0.35">
      <c r="A5" s="102"/>
      <c r="B5" s="14" t="s">
        <v>14</v>
      </c>
      <c r="C5" s="15" t="s">
        <v>7</v>
      </c>
      <c r="D5" s="55" t="s">
        <v>8</v>
      </c>
      <c r="E5" s="75">
        <v>9</v>
      </c>
      <c r="F5" s="40">
        <v>13140</v>
      </c>
      <c r="G5" s="40">
        <v>3285</v>
      </c>
      <c r="H5" s="40">
        <v>3285</v>
      </c>
      <c r="I5" s="40">
        <v>1642.5</v>
      </c>
      <c r="J5" s="63">
        <v>50</v>
      </c>
      <c r="K5" s="40">
        <v>657000</v>
      </c>
      <c r="L5" s="40">
        <v>164250</v>
      </c>
      <c r="M5" s="40">
        <v>164250</v>
      </c>
      <c r="N5" s="40">
        <v>82125</v>
      </c>
      <c r="O5" s="40">
        <f t="shared" si="0"/>
        <v>131400</v>
      </c>
      <c r="P5" s="40">
        <f t="shared" si="1"/>
        <v>1199025</v>
      </c>
    </row>
    <row r="6" spans="1:16" ht="43.2" x14ac:dyDescent="0.3">
      <c r="A6" s="95" t="s">
        <v>18</v>
      </c>
      <c r="B6" s="17" t="s">
        <v>19</v>
      </c>
      <c r="C6" s="18" t="s">
        <v>21</v>
      </c>
      <c r="D6" s="19" t="s">
        <v>25</v>
      </c>
      <c r="E6" s="76">
        <v>20</v>
      </c>
      <c r="F6" s="41">
        <v>29200</v>
      </c>
      <c r="G6" s="41">
        <v>7300</v>
      </c>
      <c r="H6" s="41">
        <v>7300</v>
      </c>
      <c r="I6" s="41">
        <v>3650</v>
      </c>
      <c r="J6" s="64">
        <v>581</v>
      </c>
      <c r="K6" s="41">
        <v>16965200</v>
      </c>
      <c r="L6" s="41">
        <v>4241300</v>
      </c>
      <c r="M6" s="41">
        <v>4241300</v>
      </c>
      <c r="N6" s="41">
        <v>2120650</v>
      </c>
      <c r="O6" s="41">
        <f t="shared" si="0"/>
        <v>3393040</v>
      </c>
      <c r="P6" s="41">
        <f t="shared" si="1"/>
        <v>30961490</v>
      </c>
    </row>
    <row r="7" spans="1:16" ht="59.25" customHeight="1" thickBot="1" x14ac:dyDescent="0.35">
      <c r="A7" s="96"/>
      <c r="B7" s="20" t="s">
        <v>20</v>
      </c>
      <c r="C7" s="21" t="s">
        <v>7</v>
      </c>
      <c r="D7" s="56" t="s">
        <v>26</v>
      </c>
      <c r="E7" s="77">
        <v>9.5</v>
      </c>
      <c r="F7" s="42">
        <v>13870</v>
      </c>
      <c r="G7" s="42">
        <v>3467.5</v>
      </c>
      <c r="H7" s="42">
        <v>3467.5</v>
      </c>
      <c r="I7" s="42">
        <v>1733.75</v>
      </c>
      <c r="J7" s="65">
        <v>111</v>
      </c>
      <c r="K7" s="42">
        <v>1539570</v>
      </c>
      <c r="L7" s="42">
        <v>384892.5</v>
      </c>
      <c r="M7" s="42">
        <v>384892.5</v>
      </c>
      <c r="N7" s="42">
        <v>192446.25</v>
      </c>
      <c r="O7" s="42">
        <f t="shared" si="0"/>
        <v>307914</v>
      </c>
      <c r="P7" s="42">
        <f t="shared" si="1"/>
        <v>2809715.25</v>
      </c>
    </row>
    <row r="8" spans="1:16" ht="114" customHeight="1" x14ac:dyDescent="0.3">
      <c r="A8" s="97" t="s">
        <v>23</v>
      </c>
      <c r="B8" s="22" t="s">
        <v>24</v>
      </c>
      <c r="C8" s="23" t="s">
        <v>21</v>
      </c>
      <c r="D8" s="24" t="s">
        <v>28</v>
      </c>
      <c r="E8" s="78">
        <v>28</v>
      </c>
      <c r="F8" s="43">
        <v>40880</v>
      </c>
      <c r="G8" s="43">
        <v>10220</v>
      </c>
      <c r="H8" s="43">
        <v>10220</v>
      </c>
      <c r="I8" s="43">
        <v>5110</v>
      </c>
      <c r="J8" s="66">
        <v>330</v>
      </c>
      <c r="K8" s="43">
        <v>13490400</v>
      </c>
      <c r="L8" s="43">
        <v>3372600</v>
      </c>
      <c r="M8" s="43">
        <v>3372600</v>
      </c>
      <c r="N8" s="43">
        <v>1686300</v>
      </c>
      <c r="O8" s="43">
        <f t="shared" si="0"/>
        <v>2698080</v>
      </c>
      <c r="P8" s="43">
        <f t="shared" si="1"/>
        <v>24619980</v>
      </c>
    </row>
    <row r="9" spans="1:16" ht="51" customHeight="1" thickBot="1" x14ac:dyDescent="0.35">
      <c r="A9" s="98"/>
      <c r="B9" s="25" t="s">
        <v>24</v>
      </c>
      <c r="C9" s="26" t="s">
        <v>7</v>
      </c>
      <c r="D9" s="57" t="s">
        <v>26</v>
      </c>
      <c r="E9" s="79">
        <v>9.5</v>
      </c>
      <c r="F9" s="44">
        <v>13870</v>
      </c>
      <c r="G9" s="44">
        <v>3467.5</v>
      </c>
      <c r="H9" s="44">
        <v>3467.5</v>
      </c>
      <c r="I9" s="44">
        <v>1733.75</v>
      </c>
      <c r="J9" s="67">
        <v>40</v>
      </c>
      <c r="K9" s="44">
        <v>554800</v>
      </c>
      <c r="L9" s="44">
        <v>138700</v>
      </c>
      <c r="M9" s="44">
        <v>138700</v>
      </c>
      <c r="N9" s="44">
        <v>69350</v>
      </c>
      <c r="O9" s="44">
        <f t="shared" si="0"/>
        <v>110960</v>
      </c>
      <c r="P9" s="44">
        <f t="shared" si="1"/>
        <v>1012510</v>
      </c>
    </row>
    <row r="10" spans="1:16" ht="28.8" x14ac:dyDescent="0.3">
      <c r="A10" s="106" t="s">
        <v>35</v>
      </c>
      <c r="B10" s="27">
        <v>4</v>
      </c>
      <c r="C10" s="28" t="s">
        <v>22</v>
      </c>
      <c r="D10" s="29" t="s">
        <v>8</v>
      </c>
      <c r="E10" s="80">
        <v>3</v>
      </c>
      <c r="F10" s="45">
        <v>4380</v>
      </c>
      <c r="G10" s="45">
        <v>1095</v>
      </c>
      <c r="H10" s="45">
        <v>1095</v>
      </c>
      <c r="I10" s="45">
        <v>547.5</v>
      </c>
      <c r="J10" s="68">
        <v>187</v>
      </c>
      <c r="K10" s="45">
        <v>819060</v>
      </c>
      <c r="L10" s="45">
        <v>204765</v>
      </c>
      <c r="M10" s="45">
        <v>204765</v>
      </c>
      <c r="N10" s="45">
        <v>102382.5</v>
      </c>
      <c r="O10" s="45">
        <f t="shared" si="0"/>
        <v>163812</v>
      </c>
      <c r="P10" s="45">
        <f t="shared" si="1"/>
        <v>1494784.5</v>
      </c>
    </row>
    <row r="11" spans="1:16" ht="28.8" x14ac:dyDescent="0.3">
      <c r="A11" s="107"/>
      <c r="B11" s="30">
        <v>5</v>
      </c>
      <c r="C11" s="31" t="s">
        <v>29</v>
      </c>
      <c r="D11" s="58" t="s">
        <v>8</v>
      </c>
      <c r="E11" s="81">
        <v>6</v>
      </c>
      <c r="F11" s="46">
        <v>8760</v>
      </c>
      <c r="G11" s="46">
        <v>2190</v>
      </c>
      <c r="H11" s="46">
        <v>2190</v>
      </c>
      <c r="I11" s="46">
        <v>1095</v>
      </c>
      <c r="J11" s="69">
        <v>146</v>
      </c>
      <c r="K11" s="46">
        <v>1278960</v>
      </c>
      <c r="L11" s="46">
        <v>319740</v>
      </c>
      <c r="M11" s="46">
        <v>319740</v>
      </c>
      <c r="N11" s="46">
        <v>159870</v>
      </c>
      <c r="O11" s="46">
        <f t="shared" si="0"/>
        <v>255792</v>
      </c>
      <c r="P11" s="46">
        <f t="shared" si="1"/>
        <v>2334102</v>
      </c>
    </row>
    <row r="12" spans="1:16" ht="28.8" x14ac:dyDescent="0.3">
      <c r="A12" s="107"/>
      <c r="B12" s="30">
        <v>6</v>
      </c>
      <c r="C12" s="31" t="s">
        <v>30</v>
      </c>
      <c r="D12" s="58" t="s">
        <v>8</v>
      </c>
      <c r="E12" s="81">
        <v>6</v>
      </c>
      <c r="F12" s="46">
        <v>8760</v>
      </c>
      <c r="G12" s="46">
        <v>2190</v>
      </c>
      <c r="H12" s="46">
        <v>2190</v>
      </c>
      <c r="I12" s="46">
        <v>1095</v>
      </c>
      <c r="J12" s="69">
        <v>32</v>
      </c>
      <c r="K12" s="46">
        <v>280320</v>
      </c>
      <c r="L12" s="46">
        <v>70080</v>
      </c>
      <c r="M12" s="46">
        <v>70080</v>
      </c>
      <c r="N12" s="46">
        <v>35040</v>
      </c>
      <c r="O12" s="46">
        <f t="shared" si="0"/>
        <v>56064</v>
      </c>
      <c r="P12" s="46">
        <f t="shared" si="1"/>
        <v>511584</v>
      </c>
    </row>
    <row r="13" spans="1:16" ht="43.2" x14ac:dyDescent="0.3">
      <c r="A13" s="107"/>
      <c r="B13" s="30">
        <v>7</v>
      </c>
      <c r="C13" s="31" t="s">
        <v>31</v>
      </c>
      <c r="D13" s="58" t="s">
        <v>8</v>
      </c>
      <c r="E13" s="81">
        <v>6</v>
      </c>
      <c r="F13" s="46">
        <v>8760</v>
      </c>
      <c r="G13" s="46">
        <v>2190</v>
      </c>
      <c r="H13" s="46">
        <v>2190</v>
      </c>
      <c r="I13" s="46">
        <v>1095</v>
      </c>
      <c r="J13" s="69">
        <v>11</v>
      </c>
      <c r="K13" s="46">
        <v>96360</v>
      </c>
      <c r="L13" s="46">
        <v>24090</v>
      </c>
      <c r="M13" s="46">
        <v>24090</v>
      </c>
      <c r="N13" s="46">
        <v>12045</v>
      </c>
      <c r="O13" s="46">
        <f t="shared" si="0"/>
        <v>19272</v>
      </c>
      <c r="P13" s="46">
        <f t="shared" si="1"/>
        <v>175857</v>
      </c>
    </row>
    <row r="14" spans="1:16" ht="37.5" customHeight="1" x14ac:dyDescent="0.3">
      <c r="A14" s="107"/>
      <c r="B14" s="30">
        <v>8</v>
      </c>
      <c r="C14" s="31" t="s">
        <v>32</v>
      </c>
      <c r="D14" s="58" t="s">
        <v>8</v>
      </c>
      <c r="E14" s="81">
        <v>2</v>
      </c>
      <c r="F14" s="46">
        <v>2920</v>
      </c>
      <c r="G14" s="46">
        <v>730</v>
      </c>
      <c r="H14" s="46">
        <v>730</v>
      </c>
      <c r="I14" s="46">
        <v>365</v>
      </c>
      <c r="J14" s="69">
        <v>48</v>
      </c>
      <c r="K14" s="46">
        <v>140160</v>
      </c>
      <c r="L14" s="46">
        <v>35040</v>
      </c>
      <c r="M14" s="46">
        <v>35040</v>
      </c>
      <c r="N14" s="46">
        <v>17520</v>
      </c>
      <c r="O14" s="46">
        <f t="shared" si="0"/>
        <v>28032</v>
      </c>
      <c r="P14" s="46">
        <f t="shared" si="1"/>
        <v>255792</v>
      </c>
    </row>
    <row r="15" spans="1:16" ht="18" x14ac:dyDescent="0.3">
      <c r="A15" s="107"/>
      <c r="B15" s="30">
        <v>9</v>
      </c>
      <c r="C15" s="31" t="s">
        <v>33</v>
      </c>
      <c r="D15" s="58" t="s">
        <v>8</v>
      </c>
      <c r="E15" s="81">
        <v>3</v>
      </c>
      <c r="F15" s="46">
        <v>4380</v>
      </c>
      <c r="G15" s="46">
        <v>1095</v>
      </c>
      <c r="H15" s="46">
        <v>1095</v>
      </c>
      <c r="I15" s="46">
        <v>547.5</v>
      </c>
      <c r="J15" s="69">
        <v>28</v>
      </c>
      <c r="K15" s="46">
        <v>122640</v>
      </c>
      <c r="L15" s="46">
        <v>30660</v>
      </c>
      <c r="M15" s="46">
        <v>30660</v>
      </c>
      <c r="N15" s="46">
        <v>15330</v>
      </c>
      <c r="O15" s="46">
        <f t="shared" si="0"/>
        <v>24528</v>
      </c>
      <c r="P15" s="46">
        <f t="shared" si="1"/>
        <v>223818</v>
      </c>
    </row>
    <row r="16" spans="1:16" ht="18.600000000000001" thickBot="1" x14ac:dyDescent="0.35">
      <c r="A16" s="108"/>
      <c r="B16" s="32">
        <v>10</v>
      </c>
      <c r="C16" s="33" t="s">
        <v>34</v>
      </c>
      <c r="D16" s="59" t="s">
        <v>8</v>
      </c>
      <c r="E16" s="82">
        <v>6</v>
      </c>
      <c r="F16" s="47">
        <v>8760</v>
      </c>
      <c r="G16" s="47">
        <v>2190</v>
      </c>
      <c r="H16" s="47">
        <v>2190</v>
      </c>
      <c r="I16" s="47">
        <v>1095</v>
      </c>
      <c r="J16" s="70">
        <v>1092</v>
      </c>
      <c r="K16" s="47">
        <v>9565920</v>
      </c>
      <c r="L16" s="47">
        <v>2391480</v>
      </c>
      <c r="M16" s="47">
        <v>2391480</v>
      </c>
      <c r="N16" s="47">
        <v>1195740</v>
      </c>
      <c r="O16" s="47">
        <f t="shared" si="0"/>
        <v>1913184</v>
      </c>
      <c r="P16" s="47">
        <f t="shared" si="1"/>
        <v>17457804</v>
      </c>
    </row>
    <row r="17" spans="1:18" ht="56.25" customHeight="1" thickBot="1" x14ac:dyDescent="0.35">
      <c r="A17" s="34" t="s">
        <v>38</v>
      </c>
      <c r="B17" s="85" t="s">
        <v>8</v>
      </c>
      <c r="C17" s="85" t="s">
        <v>8</v>
      </c>
      <c r="D17" s="86" t="s">
        <v>8</v>
      </c>
      <c r="E17" s="83">
        <v>0.2</v>
      </c>
      <c r="F17" s="48">
        <v>292</v>
      </c>
      <c r="G17" s="49">
        <v>73</v>
      </c>
      <c r="H17" s="49">
        <v>73</v>
      </c>
      <c r="I17" s="49">
        <v>36.5</v>
      </c>
      <c r="J17" s="71">
        <v>1272</v>
      </c>
      <c r="K17" s="48">
        <f>J17*F17</f>
        <v>371424</v>
      </c>
      <c r="L17" s="49">
        <f>G17*J17</f>
        <v>92856</v>
      </c>
      <c r="M17" s="49">
        <f>H17*J17</f>
        <v>92856</v>
      </c>
      <c r="N17" s="49">
        <f>I17*J17</f>
        <v>46428</v>
      </c>
      <c r="O17" s="49">
        <f t="shared" si="0"/>
        <v>74284.800000000003</v>
      </c>
      <c r="P17" s="49">
        <f t="shared" si="1"/>
        <v>677848.8</v>
      </c>
    </row>
    <row r="18" spans="1:18" ht="56.25" customHeight="1" thickBot="1" x14ac:dyDescent="0.35">
      <c r="A18" s="35" t="s">
        <v>39</v>
      </c>
      <c r="B18" s="87" t="s">
        <v>8</v>
      </c>
      <c r="C18" s="87" t="s">
        <v>8</v>
      </c>
      <c r="D18" s="88" t="s">
        <v>8</v>
      </c>
      <c r="E18" s="84">
        <v>0.8</v>
      </c>
      <c r="F18" s="50">
        <v>1168</v>
      </c>
      <c r="G18" s="51">
        <v>292</v>
      </c>
      <c r="H18" s="51">
        <v>292</v>
      </c>
      <c r="I18" s="51">
        <v>146</v>
      </c>
      <c r="J18" s="92">
        <v>4790</v>
      </c>
      <c r="K18" s="51">
        <v>5594720</v>
      </c>
      <c r="L18" s="51">
        <v>1398680</v>
      </c>
      <c r="M18" s="51">
        <v>1398680</v>
      </c>
      <c r="N18" s="51">
        <v>699340</v>
      </c>
      <c r="O18" s="51">
        <f t="shared" si="0"/>
        <v>1118944</v>
      </c>
      <c r="P18" s="51">
        <f t="shared" si="1"/>
        <v>10210364</v>
      </c>
    </row>
    <row r="19" spans="1:18" ht="53.25" customHeight="1" thickBot="1" x14ac:dyDescent="0.35">
      <c r="J19" s="89" t="s">
        <v>40</v>
      </c>
      <c r="K19" s="90">
        <f t="shared" ref="K19:P19" si="2">SUM(K2:K18)</f>
        <v>63613222</v>
      </c>
      <c r="L19" s="90">
        <f t="shared" si="2"/>
        <v>15903305.5</v>
      </c>
      <c r="M19" s="90">
        <f t="shared" si="2"/>
        <v>15903305.5</v>
      </c>
      <c r="N19" s="90">
        <f t="shared" si="2"/>
        <v>7951652.75</v>
      </c>
      <c r="O19" s="94">
        <f t="shared" si="2"/>
        <v>12722644.4</v>
      </c>
      <c r="P19" s="91">
        <f t="shared" si="2"/>
        <v>116094130.14999999</v>
      </c>
      <c r="R19" s="93"/>
    </row>
    <row r="20" spans="1:18" ht="58.5" customHeight="1" thickBot="1" x14ac:dyDescent="0.35">
      <c r="J20" s="52" t="s">
        <v>41</v>
      </c>
      <c r="K20" s="103">
        <f>SUM(P19:P19)</f>
        <v>116094130.14999999</v>
      </c>
      <c r="L20" s="104"/>
      <c r="M20" s="104"/>
      <c r="N20" s="104"/>
      <c r="O20" s="104"/>
      <c r="P20" s="105"/>
    </row>
  </sheetData>
  <mergeCells count="6">
    <mergeCell ref="A6:A7"/>
    <mergeCell ref="A8:A9"/>
    <mergeCell ref="A2:A3"/>
    <mergeCell ref="A4:A5"/>
    <mergeCell ref="K20:P20"/>
    <mergeCell ref="A10:A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QUADRO COMPLESSIVO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2025-06-26T14:04:56Z</dcterms:modified>
</cp:coreProperties>
</file>